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3275" windowHeight="8700" activeTab="1"/>
  </bookViews>
  <sheets>
    <sheet name="Dfunkc" sheetId="2" r:id="rId1"/>
    <sheet name="zadatak" sheetId="3" r:id="rId2"/>
    <sheet name="rešenja" sheetId="1" r:id="rId3"/>
  </sheets>
  <definedNames>
    <definedName name="izvoz">rešenja!$B$4:$H$39</definedName>
  </definedNames>
  <calcPr calcId="125725"/>
</workbook>
</file>

<file path=xl/calcChain.xml><?xml version="1.0" encoding="utf-8"?>
<calcChain xmlns="http://schemas.openxmlformats.org/spreadsheetml/2006/main">
  <c r="H68" i="1"/>
  <c r="H62"/>
  <c r="H56"/>
  <c r="H50"/>
  <c r="H4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2"/>
  <c r="H33"/>
  <c r="H34"/>
  <c r="H35"/>
  <c r="H36"/>
  <c r="H37"/>
  <c r="H38"/>
  <c r="H39"/>
  <c r="H5"/>
  <c r="F39"/>
  <c r="F38"/>
  <c r="F37"/>
  <c r="F36"/>
  <c r="F35"/>
  <c r="F34"/>
  <c r="F33"/>
  <c r="F32"/>
  <c r="F31"/>
  <c r="H31" s="1"/>
  <c r="H74" s="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3" i="3"/>
  <c r="F44"/>
  <c r="F45"/>
  <c r="F46"/>
  <c r="F47"/>
  <c r="F38"/>
  <c r="F39"/>
  <c r="F31"/>
  <c r="F30"/>
  <c r="F28"/>
  <c r="F27"/>
  <c r="F25"/>
  <c r="F24"/>
  <c r="F42"/>
  <c r="F41"/>
  <c r="F40"/>
  <c r="F37"/>
  <c r="F36"/>
  <c r="F35"/>
  <c r="F34"/>
  <c r="F33"/>
  <c r="F32"/>
  <c r="F29"/>
  <c r="F26"/>
  <c r="F17"/>
  <c r="F16"/>
  <c r="F15"/>
  <c r="F14"/>
  <c r="F18"/>
  <c r="F19"/>
  <c r="F23"/>
  <c r="F22"/>
  <c r="F21"/>
  <c r="F20"/>
  <c r="F13"/>
</calcChain>
</file>

<file path=xl/sharedStrings.xml><?xml version="1.0" encoding="utf-8"?>
<sst xmlns="http://schemas.openxmlformats.org/spreadsheetml/2006/main" count="233" uniqueCount="42">
  <si>
    <t>Proizvod</t>
  </si>
  <si>
    <t>Kolicina (T)</t>
  </si>
  <si>
    <t>Iznos uvoza (€)</t>
  </si>
  <si>
    <t>Istok</t>
  </si>
  <si>
    <t>Zapad</t>
  </si>
  <si>
    <t>Tržiste</t>
  </si>
  <si>
    <t>PDV</t>
  </si>
  <si>
    <t>Cena (€)</t>
  </si>
  <si>
    <t>Šljive</t>
  </si>
  <si>
    <t>Jabuke</t>
  </si>
  <si>
    <t>Kruške</t>
  </si>
  <si>
    <t>Dunje</t>
  </si>
  <si>
    <t>Grožđe</t>
  </si>
  <si>
    <t>IZVOZ VOĆA firme "MALI VOĆNJAK"</t>
  </si>
  <si>
    <t xml:space="preserve">Naći : </t>
  </si>
  <si>
    <t>1 ) - Ukupnu vrednost izvoza šljiva .</t>
  </si>
  <si>
    <t>Ukupna vrednost izvoza šljiva :</t>
  </si>
  <si>
    <t>1 ).</t>
  </si>
  <si>
    <t>2).</t>
  </si>
  <si>
    <t>Prosečnu vrednost izvezenog grožđa</t>
  </si>
  <si>
    <t xml:space="preserve"> </t>
  </si>
  <si>
    <t xml:space="preserve">3 ) - Ukupnu vrednost izvoza jabuka na istočno tržište </t>
  </si>
  <si>
    <t>2 ) -  Prosečnu vrednost izvezenog grožđa .</t>
  </si>
  <si>
    <t>3 ) .</t>
  </si>
  <si>
    <t>Ukupnu vrednost izvoza jabuka na istočno tržište :</t>
  </si>
  <si>
    <t>4 ) - Ukupan broj porudzbina za zapadno tržište .</t>
  </si>
  <si>
    <t>Ukupan broj porudzbina za zapadno tržište</t>
  </si>
  <si>
    <t>Red.br.</t>
  </si>
  <si>
    <t>4 ) .</t>
  </si>
  <si>
    <t>*</t>
  </si>
  <si>
    <t>5 ) .</t>
  </si>
  <si>
    <t>5 ) - Koja je  najveća količina dunja izvezenih na istočno tržište.</t>
  </si>
  <si>
    <t>Najveća količina dunja izvezenih na zapadno tržište :</t>
  </si>
  <si>
    <t xml:space="preserve">     </t>
  </si>
  <si>
    <t>Poziciju za traženi rezultat uz objašnjenje šta se traži biramo obično u ćeliji gore desno iznad kopiranog zaglavlja .</t>
  </si>
  <si>
    <t>Ukupnu vrednost izvezenih krušaka ili jabuka na zapadno tržište :</t>
  </si>
  <si>
    <t>6 ) - Ukupnu vrednost izvezenih krušaka ili jabuka na zapadno tržište .</t>
  </si>
  <si>
    <t xml:space="preserve">Firma "MALI VOĆNJAK "  izvozi voće na istočnom ( PDV = 15% ) i zapadnom tržištu ( PDV = 18% ) </t>
  </si>
  <si>
    <t>R.B.</t>
  </si>
  <si>
    <r>
      <t>Sve funkcije za rad sa bazama podataka koriste tri ista argumenta . Argument</t>
    </r>
    <r>
      <rPr>
        <i/>
        <u/>
        <sz val="12"/>
        <rFont val="Arial"/>
        <family val="2"/>
        <charset val="238"/>
      </rPr>
      <t xml:space="preserve"> Database</t>
    </r>
    <r>
      <rPr>
        <sz val="12"/>
        <rFont val="Arial"/>
        <family val="2"/>
        <charset val="238"/>
      </rPr>
      <t xml:space="preserve"> označava skup ćelijaili naziv skupa ćelija koje sadrže bazu podataka . Argument </t>
    </r>
    <r>
      <rPr>
        <i/>
        <u/>
        <sz val="12"/>
        <rFont val="Arial"/>
        <family val="2"/>
        <charset val="238"/>
      </rPr>
      <t>Field</t>
    </r>
    <r>
      <rPr>
        <sz val="12"/>
        <rFont val="Arial"/>
        <family val="2"/>
        <charset val="238"/>
      </rPr>
      <t xml:space="preserve"> odnosi se na naziv ili redni broj kolone u bazi podataka , dok se argument </t>
    </r>
    <r>
      <rPr>
        <i/>
        <u/>
        <sz val="12"/>
        <rFont val="Arial"/>
        <family val="2"/>
        <charset val="238"/>
      </rPr>
      <t>Criteria</t>
    </r>
    <r>
      <rPr>
        <sz val="12"/>
        <rFont val="Arial"/>
        <family val="2"/>
        <charset val="238"/>
      </rPr>
      <t xml:space="preserve"> odnosi na skup ćelija koje sadrže definisani kriterijum .</t>
    </r>
  </si>
  <si>
    <r>
      <t xml:space="preserve">Kriterijum se kreira tako što se iskopira zaglavlje tabele koja sadrži bazu podataka a zatim  argumentu </t>
    </r>
    <r>
      <rPr>
        <i/>
        <u/>
        <sz val="12"/>
        <rFont val="Arial"/>
        <family val="2"/>
        <charset val="238"/>
      </rPr>
      <t>Database</t>
    </r>
    <r>
      <rPr>
        <sz val="12"/>
        <rFont val="Arial"/>
        <family val="2"/>
        <charset val="238"/>
      </rPr>
      <t xml:space="preserve"> ukucavamo naziv tabele , za argumentu </t>
    </r>
    <r>
      <rPr>
        <i/>
        <u/>
        <sz val="12"/>
        <rFont val="Arial"/>
        <family val="2"/>
        <charset val="238"/>
      </rPr>
      <t>Field</t>
    </r>
    <r>
      <rPr>
        <sz val="12"/>
        <rFont val="Arial"/>
        <family val="2"/>
        <charset val="238"/>
      </rPr>
      <t xml:space="preserve"> ukucavamo redni broj kolone u kojoj kreiramo kriterijum ( ili , ređe . ukucavamo naziv te kolone a za argument </t>
    </r>
    <r>
      <rPr>
        <i/>
        <u/>
        <sz val="12"/>
        <rFont val="Arial"/>
        <family val="2"/>
        <charset val="238"/>
      </rPr>
      <t>Criteria</t>
    </r>
    <r>
      <rPr>
        <sz val="12"/>
        <rFont val="Arial"/>
        <family val="2"/>
        <charset val="238"/>
      </rPr>
      <t xml:space="preserve"> označavamo zaglavlje i zadate kriterijume ili samo ćelije sa zadatim kriterijumima .</t>
    </r>
  </si>
  <si>
    <t>ZADATAK</t>
  </si>
</sst>
</file>

<file path=xl/styles.xml><?xml version="1.0" encoding="utf-8"?>
<styleSheet xmlns="http://schemas.openxmlformats.org/spreadsheetml/2006/main">
  <fonts count="11">
    <font>
      <sz val="10"/>
      <name val="Arial"/>
      <charset val="204"/>
    </font>
    <font>
      <sz val="8"/>
      <name val="Arial"/>
      <charset val="204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  <charset val="238"/>
    </font>
    <font>
      <sz val="12"/>
      <name val="Arial"/>
      <family val="2"/>
      <charset val="238"/>
    </font>
    <font>
      <i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4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/>
    </xf>
    <xf numFmtId="0" fontId="3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2" fillId="8" borderId="1" xfId="0" applyFon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49" fontId="0" fillId="9" borderId="3" xfId="0" applyNumberFormat="1" applyFill="1" applyBorder="1" applyAlignment="1">
      <alignment horizontal="center" vertical="center"/>
    </xf>
    <xf numFmtId="4" fontId="0" fillId="9" borderId="3" xfId="0" applyNumberFormat="1" applyFill="1" applyBorder="1" applyAlignment="1">
      <alignment horizontal="right" vertical="center"/>
    </xf>
    <xf numFmtId="3" fontId="0" fillId="9" borderId="3" xfId="0" applyNumberFormat="1" applyFill="1" applyBorder="1" applyAlignment="1">
      <alignment horizontal="center" vertical="center"/>
    </xf>
    <xf numFmtId="4" fontId="0" fillId="9" borderId="4" xfId="0" applyNumberFormat="1" applyFill="1" applyBorder="1" applyAlignment="1">
      <alignment horizontal="right" vertical="center"/>
    </xf>
    <xf numFmtId="49" fontId="0" fillId="9" borderId="5" xfId="0" applyNumberFormat="1" applyFill="1" applyBorder="1" applyAlignment="1">
      <alignment horizontal="center" vertical="center"/>
    </xf>
    <xf numFmtId="49" fontId="0" fillId="9" borderId="6" xfId="0" applyNumberFormat="1" applyFill="1" applyBorder="1" applyAlignment="1">
      <alignment horizontal="center" vertical="center"/>
    </xf>
    <xf numFmtId="4" fontId="0" fillId="9" borderId="6" xfId="0" applyNumberFormat="1" applyFill="1" applyBorder="1" applyAlignment="1">
      <alignment horizontal="right" vertical="center"/>
    </xf>
    <xf numFmtId="49" fontId="0" fillId="10" borderId="5" xfId="0" applyNumberFormat="1" applyFill="1" applyBorder="1" applyAlignment="1">
      <alignment horizontal="center" vertical="center"/>
    </xf>
    <xf numFmtId="49" fontId="0" fillId="10" borderId="6" xfId="0" applyNumberFormat="1" applyFill="1" applyBorder="1" applyAlignment="1">
      <alignment horizontal="center" vertical="center"/>
    </xf>
    <xf numFmtId="4" fontId="0" fillId="10" borderId="6" xfId="0" applyNumberFormat="1" applyFill="1" applyBorder="1" applyAlignment="1">
      <alignment horizontal="right" vertical="center"/>
    </xf>
    <xf numFmtId="3" fontId="0" fillId="10" borderId="6" xfId="0" applyNumberFormat="1" applyFill="1" applyBorder="1" applyAlignment="1">
      <alignment horizontal="center" vertical="center"/>
    </xf>
    <xf numFmtId="4" fontId="0" fillId="10" borderId="4" xfId="0" applyNumberFormat="1" applyFill="1" applyBorder="1" applyAlignment="1">
      <alignment horizontal="right" vertical="center"/>
    </xf>
    <xf numFmtId="49" fontId="0" fillId="10" borderId="8" xfId="0" applyNumberFormat="1" applyFill="1" applyBorder="1" applyAlignment="1">
      <alignment horizontal="center" vertical="center"/>
    </xf>
    <xf numFmtId="49" fontId="0" fillId="10" borderId="9" xfId="0" applyNumberFormat="1" applyFill="1" applyBorder="1" applyAlignment="1">
      <alignment horizontal="center" vertical="center"/>
    </xf>
    <xf numFmtId="4" fontId="0" fillId="10" borderId="9" xfId="0" applyNumberFormat="1" applyFill="1" applyBorder="1" applyAlignment="1">
      <alignment horizontal="right" vertical="center"/>
    </xf>
    <xf numFmtId="4" fontId="9" fillId="11" borderId="0" xfId="0" applyNumberFormat="1" applyFont="1" applyFill="1" applyAlignment="1">
      <alignment horizontal="right"/>
    </xf>
    <xf numFmtId="0" fontId="10" fillId="11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workbookViewId="0">
      <selection activeCell="A15" sqref="A15:K15"/>
    </sheetView>
  </sheetViews>
  <sheetFormatPr defaultRowHeight="12.75"/>
  <cols>
    <col min="11" max="11" width="32" customWidth="1"/>
  </cols>
  <sheetData>
    <row r="3" spans="1:11" ht="13.5" thickBot="1"/>
    <row r="4" spans="1:11" ht="12.75" customHeight="1">
      <c r="A4" s="25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>
      <c r="A5" s="28"/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>
      <c r="A6" s="28"/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>
      <c r="A7" s="28"/>
      <c r="B7" s="29"/>
      <c r="C7" s="29"/>
      <c r="D7" s="29"/>
      <c r="E7" s="29"/>
      <c r="F7" s="29"/>
      <c r="G7" s="29"/>
      <c r="H7" s="29"/>
      <c r="I7" s="29"/>
      <c r="J7" s="29"/>
      <c r="K7" s="30"/>
    </row>
    <row r="8" spans="1:11" ht="39" customHeight="1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1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>
      <c r="A10" s="36" t="s">
        <v>40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6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9.25" customHeight="1">
      <c r="A15" s="37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</sheetData>
  <mergeCells count="3">
    <mergeCell ref="A4:K8"/>
    <mergeCell ref="A10:K13"/>
    <mergeCell ref="A15:K1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J20" sqref="J20"/>
    </sheetView>
  </sheetViews>
  <sheetFormatPr defaultRowHeight="12.75"/>
  <cols>
    <col min="1" max="1" width="3.5703125" customWidth="1"/>
    <col min="2" max="2" width="6.28515625" customWidth="1"/>
    <col min="5" max="5" width="11.85546875" customWidth="1"/>
    <col min="7" max="7" width="11.85546875" customWidth="1"/>
    <col min="8" max="8" width="16.42578125" customWidth="1"/>
    <col min="9" max="9" width="10.7109375" customWidth="1"/>
  </cols>
  <sheetData>
    <row r="1" spans="1:9">
      <c r="A1" s="40" t="s">
        <v>41</v>
      </c>
    </row>
    <row r="2" spans="1:9">
      <c r="A2" s="39" t="s">
        <v>37</v>
      </c>
    </row>
    <row r="3" spans="1:9" ht="14.25" customHeight="1">
      <c r="C3" s="38"/>
      <c r="D3" s="38"/>
      <c r="E3" s="38"/>
      <c r="F3" s="38"/>
      <c r="G3" s="38"/>
      <c r="H3" s="38"/>
      <c r="I3" s="38"/>
    </row>
    <row r="4" spans="1:9">
      <c r="C4" s="1" t="s">
        <v>14</v>
      </c>
    </row>
    <row r="5" spans="1:9" ht="19.5" customHeight="1">
      <c r="D5" s="20" t="s">
        <v>15</v>
      </c>
      <c r="E5" s="20"/>
      <c r="F5" s="20"/>
      <c r="G5" s="20"/>
      <c r="H5" s="20"/>
      <c r="I5" s="3"/>
    </row>
    <row r="6" spans="1:9" ht="19.5" customHeight="1">
      <c r="D6" s="20" t="s">
        <v>22</v>
      </c>
      <c r="E6" s="20"/>
      <c r="F6" s="20"/>
      <c r="G6" s="20"/>
      <c r="H6" s="20"/>
      <c r="I6" s="3"/>
    </row>
    <row r="7" spans="1:9" ht="19.5" customHeight="1">
      <c r="C7" t="s">
        <v>20</v>
      </c>
      <c r="D7" s="20" t="s">
        <v>21</v>
      </c>
      <c r="E7" s="20"/>
      <c r="F7" s="20"/>
      <c r="G7" s="20"/>
      <c r="H7" s="20"/>
      <c r="I7" s="3"/>
    </row>
    <row r="8" spans="1:9" ht="19.5" customHeight="1">
      <c r="D8" s="20" t="s">
        <v>25</v>
      </c>
      <c r="E8" s="20"/>
      <c r="F8" s="20"/>
      <c r="G8" s="20"/>
      <c r="H8" s="20"/>
      <c r="I8" s="3"/>
    </row>
    <row r="9" spans="1:9" ht="19.5" customHeight="1">
      <c r="D9" s="20" t="s">
        <v>31</v>
      </c>
      <c r="E9" s="20"/>
      <c r="F9" s="20"/>
      <c r="G9" s="20"/>
      <c r="H9" s="20"/>
      <c r="I9" s="20"/>
    </row>
    <row r="10" spans="1:9" ht="19.5" customHeight="1">
      <c r="D10" s="20" t="s">
        <v>36</v>
      </c>
      <c r="E10" s="20"/>
      <c r="F10" s="20"/>
      <c r="G10" s="20"/>
      <c r="H10" s="20"/>
      <c r="I10" s="20"/>
    </row>
    <row r="11" spans="1:9" ht="13.5" thickBot="1"/>
    <row r="12" spans="1:9" ht="20.25" customHeight="1" thickBot="1">
      <c r="B12" s="18" t="s">
        <v>38</v>
      </c>
      <c r="C12" s="18" t="s">
        <v>5</v>
      </c>
      <c r="D12" s="18" t="s">
        <v>0</v>
      </c>
      <c r="E12" s="18" t="s">
        <v>1</v>
      </c>
      <c r="F12" s="18" t="s">
        <v>6</v>
      </c>
      <c r="G12" s="18" t="s">
        <v>7</v>
      </c>
      <c r="H12" s="18" t="s">
        <v>2</v>
      </c>
    </row>
    <row r="13" spans="1:9" ht="13.5" thickBot="1">
      <c r="B13" s="19">
        <v>1</v>
      </c>
      <c r="C13" s="4" t="s">
        <v>3</v>
      </c>
      <c r="D13" s="5" t="s">
        <v>8</v>
      </c>
      <c r="E13" s="6">
        <v>77</v>
      </c>
      <c r="F13" s="7" t="str">
        <f>IF(C13="Istok","15%","20%")</f>
        <v>15%</v>
      </c>
      <c r="G13" s="6">
        <v>1760</v>
      </c>
      <c r="H13" s="8"/>
    </row>
    <row r="14" spans="1:9" ht="14.25" thickTop="1" thickBot="1">
      <c r="B14" s="19">
        <v>2</v>
      </c>
      <c r="C14" s="9" t="s">
        <v>3</v>
      </c>
      <c r="D14" s="10" t="s">
        <v>9</v>
      </c>
      <c r="E14" s="11">
        <v>95</v>
      </c>
      <c r="F14" s="7" t="str">
        <f>IF(C14="Istok","15%","20%")</f>
        <v>15%</v>
      </c>
      <c r="G14" s="11">
        <v>890</v>
      </c>
      <c r="H14" s="13"/>
    </row>
    <row r="15" spans="1:9" ht="14.25" thickTop="1" thickBot="1">
      <c r="B15" s="19">
        <v>3</v>
      </c>
      <c r="C15" s="9" t="s">
        <v>3</v>
      </c>
      <c r="D15" s="10" t="s">
        <v>10</v>
      </c>
      <c r="E15" s="11">
        <v>16</v>
      </c>
      <c r="F15" s="7" t="str">
        <f>IF(C15="Istok","15%","20%")</f>
        <v>15%</v>
      </c>
      <c r="G15" s="11">
        <v>1320</v>
      </c>
      <c r="H15" s="13"/>
    </row>
    <row r="16" spans="1:9" ht="14.25" thickTop="1" thickBot="1">
      <c r="B16" s="19">
        <v>4</v>
      </c>
      <c r="C16" s="9" t="s">
        <v>3</v>
      </c>
      <c r="D16" s="10" t="s">
        <v>12</v>
      </c>
      <c r="E16" s="11">
        <v>95</v>
      </c>
      <c r="F16" s="7" t="str">
        <f>IF(C16="Istok","15%","20%")</f>
        <v>15%</v>
      </c>
      <c r="G16" s="11">
        <v>780</v>
      </c>
      <c r="H16" s="13"/>
    </row>
    <row r="17" spans="2:8" ht="14.25" thickTop="1" thickBot="1">
      <c r="B17" s="19">
        <v>5</v>
      </c>
      <c r="C17" s="9" t="s">
        <v>3</v>
      </c>
      <c r="D17" s="10" t="s">
        <v>11</v>
      </c>
      <c r="E17" s="11">
        <v>31</v>
      </c>
      <c r="F17" s="7" t="str">
        <f>IF(C17="Istok","15%","20%")</f>
        <v>15%</v>
      </c>
      <c r="G17" s="11">
        <v>2680</v>
      </c>
      <c r="H17" s="13"/>
    </row>
    <row r="18" spans="2:8" ht="14.25" thickTop="1" thickBot="1">
      <c r="B18" s="19">
        <v>6</v>
      </c>
      <c r="C18" s="9" t="s">
        <v>4</v>
      </c>
      <c r="D18" s="10" t="s">
        <v>8</v>
      </c>
      <c r="E18" s="11">
        <v>43</v>
      </c>
      <c r="F18" s="12" t="str">
        <f t="shared" ref="F18:F47" si="0">IF(D18="Kafa","20%","18%")</f>
        <v>18%</v>
      </c>
      <c r="G18" s="11">
        <v>1950</v>
      </c>
      <c r="H18" s="13"/>
    </row>
    <row r="19" spans="2:8" ht="14.25" thickTop="1" thickBot="1">
      <c r="B19" s="19">
        <v>7</v>
      </c>
      <c r="C19" s="9" t="s">
        <v>4</v>
      </c>
      <c r="D19" s="10" t="s">
        <v>9</v>
      </c>
      <c r="E19" s="11">
        <v>29</v>
      </c>
      <c r="F19" s="12" t="str">
        <f t="shared" si="0"/>
        <v>18%</v>
      </c>
      <c r="G19" s="11">
        <v>1020</v>
      </c>
      <c r="H19" s="13"/>
    </row>
    <row r="20" spans="2:8" ht="14.25" thickTop="1" thickBot="1">
      <c r="B20" s="19">
        <v>8</v>
      </c>
      <c r="C20" s="9" t="s">
        <v>3</v>
      </c>
      <c r="D20" s="10" t="s">
        <v>9</v>
      </c>
      <c r="E20" s="11">
        <v>95</v>
      </c>
      <c r="F20" s="7" t="str">
        <f>IF(C20="Istok","15%","20%")</f>
        <v>15%</v>
      </c>
      <c r="G20" s="11">
        <v>890</v>
      </c>
      <c r="H20" s="13"/>
    </row>
    <row r="21" spans="2:8" ht="14.25" thickTop="1" thickBot="1">
      <c r="B21" s="19">
        <v>9</v>
      </c>
      <c r="C21" s="9" t="s">
        <v>3</v>
      </c>
      <c r="D21" s="10" t="s">
        <v>10</v>
      </c>
      <c r="E21" s="11">
        <v>16</v>
      </c>
      <c r="F21" s="7" t="str">
        <f>IF(C21="Istok","15%","20%")</f>
        <v>15%</v>
      </c>
      <c r="G21" s="11">
        <v>1320</v>
      </c>
      <c r="H21" s="13"/>
    </row>
    <row r="22" spans="2:8" ht="14.25" thickTop="1" thickBot="1">
      <c r="B22" s="19">
        <v>10</v>
      </c>
      <c r="C22" s="9" t="s">
        <v>3</v>
      </c>
      <c r="D22" s="10" t="s">
        <v>12</v>
      </c>
      <c r="E22" s="11">
        <v>95</v>
      </c>
      <c r="F22" s="7" t="str">
        <f>IF(C22="Istok","15%","20%")</f>
        <v>15%</v>
      </c>
      <c r="G22" s="11">
        <v>780</v>
      </c>
      <c r="H22" s="13"/>
    </row>
    <row r="23" spans="2:8" ht="14.25" thickTop="1" thickBot="1">
      <c r="B23" s="19">
        <v>11</v>
      </c>
      <c r="C23" s="9" t="s">
        <v>3</v>
      </c>
      <c r="D23" s="10" t="s">
        <v>11</v>
      </c>
      <c r="E23" s="11">
        <v>78</v>
      </c>
      <c r="F23" s="7" t="str">
        <f>IF(C23="Istok","15%","20%")</f>
        <v>15%</v>
      </c>
      <c r="G23" s="11">
        <v>2680</v>
      </c>
      <c r="H23" s="13"/>
    </row>
    <row r="24" spans="2:8" ht="14.25" thickTop="1" thickBot="1">
      <c r="B24" s="19">
        <v>12</v>
      </c>
      <c r="C24" s="9" t="s">
        <v>4</v>
      </c>
      <c r="D24" s="10" t="s">
        <v>8</v>
      </c>
      <c r="E24" s="11">
        <v>43</v>
      </c>
      <c r="F24" s="12" t="str">
        <f t="shared" si="0"/>
        <v>18%</v>
      </c>
      <c r="G24" s="11">
        <v>1950</v>
      </c>
      <c r="H24" s="13"/>
    </row>
    <row r="25" spans="2:8" ht="14.25" thickTop="1" thickBot="1">
      <c r="B25" s="19">
        <v>13</v>
      </c>
      <c r="C25" s="9" t="s">
        <v>4</v>
      </c>
      <c r="D25" s="10" t="s">
        <v>9</v>
      </c>
      <c r="E25" s="11">
        <v>29</v>
      </c>
      <c r="F25" s="12" t="str">
        <f t="shared" si="0"/>
        <v>18%</v>
      </c>
      <c r="G25" s="11">
        <v>1020</v>
      </c>
      <c r="H25" s="13"/>
    </row>
    <row r="26" spans="2:8" ht="14.25" thickTop="1" thickBot="1">
      <c r="B26" s="19">
        <v>14</v>
      </c>
      <c r="C26" s="9" t="s">
        <v>3</v>
      </c>
      <c r="D26" s="10" t="s">
        <v>11</v>
      </c>
      <c r="E26" s="11">
        <v>76</v>
      </c>
      <c r="F26" s="7" t="str">
        <f>IF(C26="Istok","15%","20%")</f>
        <v>15%</v>
      </c>
      <c r="G26" s="11">
        <v>2680</v>
      </c>
      <c r="H26" s="13"/>
    </row>
    <row r="27" spans="2:8" ht="14.25" thickTop="1" thickBot="1">
      <c r="B27" s="19">
        <v>15</v>
      </c>
      <c r="C27" s="9" t="s">
        <v>4</v>
      </c>
      <c r="D27" s="10" t="s">
        <v>8</v>
      </c>
      <c r="E27" s="11">
        <v>43</v>
      </c>
      <c r="F27" s="12" t="str">
        <f t="shared" si="0"/>
        <v>18%</v>
      </c>
      <c r="G27" s="11">
        <v>1950</v>
      </c>
      <c r="H27" s="13"/>
    </row>
    <row r="28" spans="2:8" ht="14.25" thickTop="1" thickBot="1">
      <c r="B28" s="19">
        <v>16</v>
      </c>
      <c r="C28" s="9" t="s">
        <v>4</v>
      </c>
      <c r="D28" s="10" t="s">
        <v>9</v>
      </c>
      <c r="E28" s="11">
        <v>29</v>
      </c>
      <c r="F28" s="12" t="str">
        <f t="shared" si="0"/>
        <v>18%</v>
      </c>
      <c r="G28" s="11">
        <v>1020</v>
      </c>
      <c r="H28" s="13"/>
    </row>
    <row r="29" spans="2:8" ht="14.25" thickTop="1" thickBot="1">
      <c r="B29" s="19">
        <v>17</v>
      </c>
      <c r="C29" s="9" t="s">
        <v>3</v>
      </c>
      <c r="D29" s="10" t="s">
        <v>11</v>
      </c>
      <c r="E29" s="11">
        <v>65</v>
      </c>
      <c r="F29" s="7" t="str">
        <f>IF(C29="Istok","15%","20%")</f>
        <v>15%</v>
      </c>
      <c r="G29" s="11">
        <v>2680</v>
      </c>
      <c r="H29" s="13"/>
    </row>
    <row r="30" spans="2:8" ht="14.25" thickTop="1" thickBot="1">
      <c r="B30" s="19">
        <v>18</v>
      </c>
      <c r="C30" s="9" t="s">
        <v>4</v>
      </c>
      <c r="D30" s="10" t="s">
        <v>8</v>
      </c>
      <c r="E30" s="11">
        <v>43</v>
      </c>
      <c r="F30" s="12" t="str">
        <f t="shared" si="0"/>
        <v>18%</v>
      </c>
      <c r="G30" s="11">
        <v>1950</v>
      </c>
      <c r="H30" s="13"/>
    </row>
    <row r="31" spans="2:8" ht="14.25" thickTop="1" thickBot="1">
      <c r="B31" s="19">
        <v>19</v>
      </c>
      <c r="C31" s="9" t="s">
        <v>4</v>
      </c>
      <c r="D31" s="10" t="s">
        <v>9</v>
      </c>
      <c r="E31" s="11">
        <v>29</v>
      </c>
      <c r="F31" s="12" t="str">
        <f t="shared" si="0"/>
        <v>18%</v>
      </c>
      <c r="G31" s="11">
        <v>1020</v>
      </c>
      <c r="H31" s="13"/>
    </row>
    <row r="32" spans="2:8" ht="14.25" thickTop="1" thickBot="1">
      <c r="B32" s="19">
        <v>20</v>
      </c>
      <c r="C32" s="9" t="s">
        <v>3</v>
      </c>
      <c r="D32" s="10" t="s">
        <v>10</v>
      </c>
      <c r="E32" s="11">
        <v>44</v>
      </c>
      <c r="F32" s="7" t="str">
        <f>IF(C32="Istok","15%","20%")</f>
        <v>15%</v>
      </c>
      <c r="G32" s="11">
        <v>1320</v>
      </c>
      <c r="H32" s="13"/>
    </row>
    <row r="33" spans="2:8" ht="14.25" thickTop="1" thickBot="1">
      <c r="B33" s="19">
        <v>21</v>
      </c>
      <c r="C33" s="9" t="s">
        <v>3</v>
      </c>
      <c r="D33" s="10" t="s">
        <v>12</v>
      </c>
      <c r="E33" s="11">
        <v>95</v>
      </c>
      <c r="F33" s="7" t="str">
        <f>IF(C33="Istok","15%","20%")</f>
        <v>15%</v>
      </c>
      <c r="G33" s="11">
        <v>780</v>
      </c>
      <c r="H33" s="13"/>
    </row>
    <row r="34" spans="2:8" ht="14.25" thickTop="1" thickBot="1">
      <c r="B34" s="19">
        <v>22</v>
      </c>
      <c r="C34" s="9" t="s">
        <v>3</v>
      </c>
      <c r="D34" s="10" t="s">
        <v>9</v>
      </c>
      <c r="E34" s="11">
        <v>95</v>
      </c>
      <c r="F34" s="7" t="str">
        <f>IF(C34="Istok","15%","20%")</f>
        <v>15%</v>
      </c>
      <c r="G34" s="11">
        <v>890</v>
      </c>
      <c r="H34" s="13"/>
    </row>
    <row r="35" spans="2:8" ht="14.25" thickTop="1" thickBot="1">
      <c r="B35" s="19">
        <v>23</v>
      </c>
      <c r="C35" s="9" t="s">
        <v>3</v>
      </c>
      <c r="D35" s="10" t="s">
        <v>10</v>
      </c>
      <c r="E35" s="11">
        <v>16</v>
      </c>
      <c r="F35" s="7" t="str">
        <f>IF(C35="Istok","15%","20%")</f>
        <v>15%</v>
      </c>
      <c r="G35" s="11">
        <v>1320</v>
      </c>
      <c r="H35" s="13"/>
    </row>
    <row r="36" spans="2:8" ht="14.25" thickTop="1" thickBot="1">
      <c r="B36" s="19">
        <v>24</v>
      </c>
      <c r="C36" s="9" t="s">
        <v>3</v>
      </c>
      <c r="D36" s="10" t="s">
        <v>12</v>
      </c>
      <c r="E36" s="11">
        <v>95</v>
      </c>
      <c r="F36" s="7" t="str">
        <f>IF(C36="Istok","15%","20%")</f>
        <v>15%</v>
      </c>
      <c r="G36" s="11">
        <v>780</v>
      </c>
      <c r="H36" s="13"/>
    </row>
    <row r="37" spans="2:8" ht="14.25" thickTop="1" thickBot="1">
      <c r="B37" s="19">
        <v>25</v>
      </c>
      <c r="C37" s="9" t="s">
        <v>3</v>
      </c>
      <c r="D37" s="10" t="s">
        <v>11</v>
      </c>
      <c r="E37" s="11">
        <v>78</v>
      </c>
      <c r="F37" s="7" t="str">
        <f>IF(C37="Istok","15%","20%")</f>
        <v>15%</v>
      </c>
      <c r="G37" s="11">
        <v>2680</v>
      </c>
      <c r="H37" s="13"/>
    </row>
    <row r="38" spans="2:8" ht="14.25" thickTop="1" thickBot="1">
      <c r="B38" s="19">
        <v>26</v>
      </c>
      <c r="C38" s="9" t="s">
        <v>4</v>
      </c>
      <c r="D38" s="10" t="s">
        <v>8</v>
      </c>
      <c r="E38" s="11">
        <v>43</v>
      </c>
      <c r="F38" s="12" t="str">
        <f t="shared" si="0"/>
        <v>18%</v>
      </c>
      <c r="G38" s="11">
        <v>1950</v>
      </c>
      <c r="H38" s="13"/>
    </row>
    <row r="39" spans="2:8" ht="14.25" thickTop="1" thickBot="1">
      <c r="B39" s="19">
        <v>27</v>
      </c>
      <c r="C39" s="9" t="s">
        <v>4</v>
      </c>
      <c r="D39" s="10" t="s">
        <v>9</v>
      </c>
      <c r="E39" s="11">
        <v>29</v>
      </c>
      <c r="F39" s="12" t="str">
        <f t="shared" si="0"/>
        <v>18%</v>
      </c>
      <c r="G39" s="11">
        <v>1020</v>
      </c>
      <c r="H39" s="13"/>
    </row>
    <row r="40" spans="2:8" ht="14.25" thickTop="1" thickBot="1">
      <c r="B40" s="19">
        <v>28</v>
      </c>
      <c r="C40" s="9" t="s">
        <v>3</v>
      </c>
      <c r="D40" s="10" t="s">
        <v>10</v>
      </c>
      <c r="E40" s="11">
        <v>16</v>
      </c>
      <c r="F40" s="7" t="str">
        <f>IF(C40="Istok","15%","20%")</f>
        <v>15%</v>
      </c>
      <c r="G40" s="11">
        <v>1320</v>
      </c>
      <c r="H40" s="13"/>
    </row>
    <row r="41" spans="2:8" ht="14.25" thickTop="1" thickBot="1">
      <c r="B41" s="19">
        <v>29</v>
      </c>
      <c r="C41" s="9" t="s">
        <v>3</v>
      </c>
      <c r="D41" s="10" t="s">
        <v>12</v>
      </c>
      <c r="E41" s="11">
        <v>95</v>
      </c>
      <c r="F41" s="7" t="str">
        <f>IF(C41="Istok","15%","20%")</f>
        <v>15%</v>
      </c>
      <c r="G41" s="11">
        <v>780</v>
      </c>
      <c r="H41" s="13"/>
    </row>
    <row r="42" spans="2:8" ht="14.25" thickTop="1" thickBot="1">
      <c r="B42" s="19">
        <v>30</v>
      </c>
      <c r="C42" s="9" t="s">
        <v>3</v>
      </c>
      <c r="D42" s="10" t="s">
        <v>11</v>
      </c>
      <c r="E42" s="11">
        <v>49</v>
      </c>
      <c r="F42" s="7" t="str">
        <f>IF(C42="Istok","15%","20%")</f>
        <v>15%</v>
      </c>
      <c r="G42" s="11">
        <v>2680</v>
      </c>
      <c r="H42" s="13"/>
    </row>
    <row r="43" spans="2:8" ht="14.25" thickTop="1" thickBot="1">
      <c r="B43" s="19">
        <v>31</v>
      </c>
      <c r="C43" s="9" t="s">
        <v>4</v>
      </c>
      <c r="D43" s="10" t="s">
        <v>8</v>
      </c>
      <c r="E43" s="11">
        <v>43</v>
      </c>
      <c r="F43" s="12" t="str">
        <f t="shared" si="0"/>
        <v>18%</v>
      </c>
      <c r="G43" s="11">
        <v>1950</v>
      </c>
      <c r="H43" s="13"/>
    </row>
    <row r="44" spans="2:8" ht="14.25" thickTop="1" thickBot="1">
      <c r="B44" s="19">
        <v>32</v>
      </c>
      <c r="C44" s="9" t="s">
        <v>4</v>
      </c>
      <c r="D44" s="10" t="s">
        <v>9</v>
      </c>
      <c r="E44" s="11">
        <v>29</v>
      </c>
      <c r="F44" s="12" t="str">
        <f t="shared" si="0"/>
        <v>18%</v>
      </c>
      <c r="G44" s="11">
        <v>1020</v>
      </c>
      <c r="H44" s="13"/>
    </row>
    <row r="45" spans="2:8" ht="14.25" thickTop="1" thickBot="1">
      <c r="B45" s="19">
        <v>33</v>
      </c>
      <c r="C45" s="9" t="s">
        <v>4</v>
      </c>
      <c r="D45" s="10" t="s">
        <v>10</v>
      </c>
      <c r="E45" s="11">
        <v>49</v>
      </c>
      <c r="F45" s="12" t="str">
        <f t="shared" si="0"/>
        <v>18%</v>
      </c>
      <c r="G45" s="11">
        <v>1500</v>
      </c>
      <c r="H45" s="13"/>
    </row>
    <row r="46" spans="2:8" ht="14.25" thickTop="1" thickBot="1">
      <c r="B46" s="19">
        <v>34</v>
      </c>
      <c r="C46" s="9" t="s">
        <v>4</v>
      </c>
      <c r="D46" s="10" t="s">
        <v>12</v>
      </c>
      <c r="E46" s="11">
        <v>56</v>
      </c>
      <c r="F46" s="12" t="str">
        <f t="shared" si="0"/>
        <v>18%</v>
      </c>
      <c r="G46" s="11">
        <v>890</v>
      </c>
      <c r="H46" s="13"/>
    </row>
    <row r="47" spans="2:8" ht="14.25" thickTop="1" thickBot="1">
      <c r="B47" s="19">
        <v>35</v>
      </c>
      <c r="C47" s="14" t="s">
        <v>4</v>
      </c>
      <c r="D47" s="15" t="s">
        <v>11</v>
      </c>
      <c r="E47" s="16">
        <v>22</v>
      </c>
      <c r="F47" s="12" t="str">
        <f t="shared" si="0"/>
        <v>18%</v>
      </c>
      <c r="G47" s="16">
        <v>2900</v>
      </c>
      <c r="H47" s="17"/>
    </row>
  </sheetData>
  <mergeCells count="6">
    <mergeCell ref="D7:H7"/>
    <mergeCell ref="D5:H5"/>
    <mergeCell ref="D6:H6"/>
    <mergeCell ref="D10:I10"/>
    <mergeCell ref="D8:H8"/>
    <mergeCell ref="D9:I9"/>
  </mergeCells>
  <phoneticPr fontId="1" type="noConversion"/>
  <pageMargins left="0.54" right="0.54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2"/>
  <sheetViews>
    <sheetView topLeftCell="A31" workbookViewId="0">
      <selection activeCell="K55" sqref="K55"/>
    </sheetView>
  </sheetViews>
  <sheetFormatPr defaultRowHeight="12.75"/>
  <cols>
    <col min="1" max="1" width="4.140625" customWidth="1"/>
    <col min="2" max="2" width="8.28515625" customWidth="1"/>
    <col min="3" max="3" width="11.28515625" customWidth="1"/>
    <col min="4" max="4" width="12.5703125" customWidth="1"/>
    <col min="5" max="5" width="13.140625" customWidth="1"/>
    <col min="7" max="7" width="11.7109375" customWidth="1"/>
    <col min="8" max="8" width="15.28515625" customWidth="1"/>
  </cols>
  <sheetData>
    <row r="1" spans="2:8" ht="13.5" thickBot="1"/>
    <row r="2" spans="2:8" ht="13.5" thickBot="1">
      <c r="C2" s="1"/>
      <c r="D2" s="22" t="s">
        <v>13</v>
      </c>
      <c r="E2" s="23"/>
      <c r="F2" s="23"/>
      <c r="G2" s="24"/>
    </row>
    <row r="3" spans="2:8" ht="13.5" thickBot="1"/>
    <row r="4" spans="2:8" ht="21" customHeight="1" thickBot="1">
      <c r="B4" s="41" t="s">
        <v>27</v>
      </c>
      <c r="C4" s="41" t="s">
        <v>5</v>
      </c>
      <c r="D4" s="41" t="s">
        <v>0</v>
      </c>
      <c r="E4" s="41" t="s">
        <v>1</v>
      </c>
      <c r="F4" s="41" t="s">
        <v>6</v>
      </c>
      <c r="G4" s="41" t="s">
        <v>7</v>
      </c>
      <c r="H4" s="41" t="s">
        <v>2</v>
      </c>
    </row>
    <row r="5" spans="2:8" ht="13.5" thickBot="1">
      <c r="B5" s="41">
        <v>1</v>
      </c>
      <c r="C5" s="42" t="s">
        <v>3</v>
      </c>
      <c r="D5" s="43" t="s">
        <v>8</v>
      </c>
      <c r="E5" s="44">
        <v>77</v>
      </c>
      <c r="F5" s="45" t="str">
        <f>IF(C5="Istok","15%","20%")</f>
        <v>15%</v>
      </c>
      <c r="G5" s="44">
        <v>1760</v>
      </c>
      <c r="H5" s="46">
        <f>E5*G5*(1+F5)</f>
        <v>155848</v>
      </c>
    </row>
    <row r="6" spans="2:8" ht="14.25" thickTop="1" thickBot="1">
      <c r="B6" s="41">
        <v>2</v>
      </c>
      <c r="C6" s="47" t="s">
        <v>3</v>
      </c>
      <c r="D6" s="48" t="s">
        <v>9</v>
      </c>
      <c r="E6" s="49">
        <v>95</v>
      </c>
      <c r="F6" s="45" t="str">
        <f>IF(C6="Istok","15%","20%")</f>
        <v>15%</v>
      </c>
      <c r="G6" s="49">
        <v>890</v>
      </c>
      <c r="H6" s="46">
        <f t="shared" ref="H6:H39" si="0">E6*G6*(1+F6)</f>
        <v>97232.499999999985</v>
      </c>
    </row>
    <row r="7" spans="2:8" ht="14.25" thickTop="1" thickBot="1">
      <c r="B7" s="41">
        <v>3</v>
      </c>
      <c r="C7" s="47" t="s">
        <v>3</v>
      </c>
      <c r="D7" s="48" t="s">
        <v>10</v>
      </c>
      <c r="E7" s="49">
        <v>16</v>
      </c>
      <c r="F7" s="45" t="str">
        <f>IF(C7="Istok","15%","20%")</f>
        <v>15%</v>
      </c>
      <c r="G7" s="49">
        <v>1320</v>
      </c>
      <c r="H7" s="46">
        <f t="shared" si="0"/>
        <v>24287.999999999996</v>
      </c>
    </row>
    <row r="8" spans="2:8" ht="14.25" thickTop="1" thickBot="1">
      <c r="B8" s="41">
        <v>4</v>
      </c>
      <c r="C8" s="47" t="s">
        <v>3</v>
      </c>
      <c r="D8" s="48" t="s">
        <v>12</v>
      </c>
      <c r="E8" s="49">
        <v>95</v>
      </c>
      <c r="F8" s="45" t="str">
        <f>IF(C8="Istok","15%","20%")</f>
        <v>15%</v>
      </c>
      <c r="G8" s="49">
        <v>780</v>
      </c>
      <c r="H8" s="46">
        <f t="shared" si="0"/>
        <v>85215</v>
      </c>
    </row>
    <row r="9" spans="2:8" ht="14.25" thickTop="1" thickBot="1">
      <c r="B9" s="41">
        <v>5</v>
      </c>
      <c r="C9" s="47" t="s">
        <v>3</v>
      </c>
      <c r="D9" s="48" t="s">
        <v>11</v>
      </c>
      <c r="E9" s="49">
        <v>31</v>
      </c>
      <c r="F9" s="45" t="str">
        <f>IF(C9="Istok","15%","20%")</f>
        <v>15%</v>
      </c>
      <c r="G9" s="49">
        <v>2680</v>
      </c>
      <c r="H9" s="46">
        <f t="shared" si="0"/>
        <v>95541.999999999985</v>
      </c>
    </row>
    <row r="10" spans="2:8" ht="14.25" thickTop="1" thickBot="1">
      <c r="B10" s="41">
        <v>6</v>
      </c>
      <c r="C10" s="50" t="s">
        <v>4</v>
      </c>
      <c r="D10" s="51" t="s">
        <v>8</v>
      </c>
      <c r="E10" s="52">
        <v>43</v>
      </c>
      <c r="F10" s="53" t="str">
        <f t="shared" ref="F10:F39" si="1">IF(D10="Kafa","20%","18%")</f>
        <v>18%</v>
      </c>
      <c r="G10" s="52">
        <v>1950</v>
      </c>
      <c r="H10" s="54">
        <f t="shared" si="0"/>
        <v>98943</v>
      </c>
    </row>
    <row r="11" spans="2:8" ht="14.25" thickTop="1" thickBot="1">
      <c r="B11" s="41">
        <v>7</v>
      </c>
      <c r="C11" s="50" t="s">
        <v>4</v>
      </c>
      <c r="D11" s="51" t="s">
        <v>9</v>
      </c>
      <c r="E11" s="52">
        <v>29</v>
      </c>
      <c r="F11" s="53" t="str">
        <f t="shared" si="1"/>
        <v>18%</v>
      </c>
      <c r="G11" s="52">
        <v>1020</v>
      </c>
      <c r="H11" s="54">
        <f t="shared" si="0"/>
        <v>34904.400000000001</v>
      </c>
    </row>
    <row r="12" spans="2:8" ht="14.25" thickTop="1" thickBot="1">
      <c r="B12" s="41">
        <v>8</v>
      </c>
      <c r="C12" s="47" t="s">
        <v>3</v>
      </c>
      <c r="D12" s="48" t="s">
        <v>9</v>
      </c>
      <c r="E12" s="49">
        <v>95</v>
      </c>
      <c r="F12" s="45" t="str">
        <f>IF(C12="Istok","15%","20%")</f>
        <v>15%</v>
      </c>
      <c r="G12" s="49">
        <v>890</v>
      </c>
      <c r="H12" s="46">
        <f t="shared" si="0"/>
        <v>97232.499999999985</v>
      </c>
    </row>
    <row r="13" spans="2:8" ht="14.25" thickTop="1" thickBot="1">
      <c r="B13" s="41">
        <v>9</v>
      </c>
      <c r="C13" s="47" t="s">
        <v>3</v>
      </c>
      <c r="D13" s="48" t="s">
        <v>10</v>
      </c>
      <c r="E13" s="49">
        <v>16</v>
      </c>
      <c r="F13" s="45" t="str">
        <f>IF(C13="Istok","15%","20%")</f>
        <v>15%</v>
      </c>
      <c r="G13" s="49">
        <v>1320</v>
      </c>
      <c r="H13" s="46">
        <f t="shared" si="0"/>
        <v>24287.999999999996</v>
      </c>
    </row>
    <row r="14" spans="2:8" ht="14.25" thickTop="1" thickBot="1">
      <c r="B14" s="41">
        <v>10</v>
      </c>
      <c r="C14" s="47" t="s">
        <v>3</v>
      </c>
      <c r="D14" s="48" t="s">
        <v>12</v>
      </c>
      <c r="E14" s="49">
        <v>95</v>
      </c>
      <c r="F14" s="45" t="str">
        <f>IF(C14="Istok","15%","20%")</f>
        <v>15%</v>
      </c>
      <c r="G14" s="49">
        <v>780</v>
      </c>
      <c r="H14" s="46">
        <f t="shared" si="0"/>
        <v>85215</v>
      </c>
    </row>
    <row r="15" spans="2:8" ht="14.25" thickTop="1" thickBot="1">
      <c r="B15" s="41">
        <v>11</v>
      </c>
      <c r="C15" s="47" t="s">
        <v>3</v>
      </c>
      <c r="D15" s="48" t="s">
        <v>11</v>
      </c>
      <c r="E15" s="49">
        <v>78</v>
      </c>
      <c r="F15" s="45" t="str">
        <f>IF(C15="Istok","15%","20%")</f>
        <v>15%</v>
      </c>
      <c r="G15" s="49">
        <v>2680</v>
      </c>
      <c r="H15" s="46">
        <f t="shared" si="0"/>
        <v>240395.99999999997</v>
      </c>
    </row>
    <row r="16" spans="2:8" ht="14.25" thickTop="1" thickBot="1">
      <c r="B16" s="41">
        <v>12</v>
      </c>
      <c r="C16" s="50" t="s">
        <v>4</v>
      </c>
      <c r="D16" s="51" t="s">
        <v>8</v>
      </c>
      <c r="E16" s="52">
        <v>43</v>
      </c>
      <c r="F16" s="53" t="str">
        <f t="shared" si="1"/>
        <v>18%</v>
      </c>
      <c r="G16" s="52">
        <v>1950</v>
      </c>
      <c r="H16" s="54">
        <f t="shared" si="0"/>
        <v>98943</v>
      </c>
    </row>
    <row r="17" spans="2:8" ht="14.25" thickTop="1" thickBot="1">
      <c r="B17" s="41">
        <v>13</v>
      </c>
      <c r="C17" s="50" t="s">
        <v>4</v>
      </c>
      <c r="D17" s="51" t="s">
        <v>9</v>
      </c>
      <c r="E17" s="52">
        <v>29</v>
      </c>
      <c r="F17" s="53" t="str">
        <f t="shared" si="1"/>
        <v>18%</v>
      </c>
      <c r="G17" s="52">
        <v>1020</v>
      </c>
      <c r="H17" s="54">
        <f t="shared" si="0"/>
        <v>34904.400000000001</v>
      </c>
    </row>
    <row r="18" spans="2:8" ht="14.25" thickTop="1" thickBot="1">
      <c r="B18" s="41">
        <v>14</v>
      </c>
      <c r="C18" s="47" t="s">
        <v>3</v>
      </c>
      <c r="D18" s="48" t="s">
        <v>11</v>
      </c>
      <c r="E18" s="49">
        <v>76</v>
      </c>
      <c r="F18" s="45" t="str">
        <f>IF(C18="Istok","15%","20%")</f>
        <v>15%</v>
      </c>
      <c r="G18" s="49">
        <v>2680</v>
      </c>
      <c r="H18" s="46">
        <f t="shared" si="0"/>
        <v>234231.99999999997</v>
      </c>
    </row>
    <row r="19" spans="2:8" ht="14.25" thickTop="1" thickBot="1">
      <c r="B19" s="41">
        <v>15</v>
      </c>
      <c r="C19" s="50" t="s">
        <v>4</v>
      </c>
      <c r="D19" s="51" t="s">
        <v>8</v>
      </c>
      <c r="E19" s="52">
        <v>43</v>
      </c>
      <c r="F19" s="53" t="str">
        <f t="shared" si="1"/>
        <v>18%</v>
      </c>
      <c r="G19" s="52">
        <v>1950</v>
      </c>
      <c r="H19" s="54">
        <f t="shared" si="0"/>
        <v>98943</v>
      </c>
    </row>
    <row r="20" spans="2:8" ht="14.25" thickTop="1" thickBot="1">
      <c r="B20" s="41">
        <v>16</v>
      </c>
      <c r="C20" s="50" t="s">
        <v>4</v>
      </c>
      <c r="D20" s="51" t="s">
        <v>9</v>
      </c>
      <c r="E20" s="52">
        <v>29</v>
      </c>
      <c r="F20" s="53" t="str">
        <f t="shared" si="1"/>
        <v>18%</v>
      </c>
      <c r="G20" s="52">
        <v>1020</v>
      </c>
      <c r="H20" s="54">
        <f t="shared" si="0"/>
        <v>34904.400000000001</v>
      </c>
    </row>
    <row r="21" spans="2:8" ht="14.25" thickTop="1" thickBot="1">
      <c r="B21" s="41">
        <v>17</v>
      </c>
      <c r="C21" s="47" t="s">
        <v>3</v>
      </c>
      <c r="D21" s="48" t="s">
        <v>11</v>
      </c>
      <c r="E21" s="49">
        <v>65</v>
      </c>
      <c r="F21" s="45" t="str">
        <f>IF(C21="Istok","15%","20%")</f>
        <v>15%</v>
      </c>
      <c r="G21" s="49">
        <v>2680</v>
      </c>
      <c r="H21" s="46">
        <f t="shared" si="0"/>
        <v>200329.99999999997</v>
      </c>
    </row>
    <row r="22" spans="2:8" ht="14.25" thickTop="1" thickBot="1">
      <c r="B22" s="41">
        <v>18</v>
      </c>
      <c r="C22" s="50" t="s">
        <v>4</v>
      </c>
      <c r="D22" s="51" t="s">
        <v>8</v>
      </c>
      <c r="E22" s="52">
        <v>43</v>
      </c>
      <c r="F22" s="53" t="str">
        <f t="shared" si="1"/>
        <v>18%</v>
      </c>
      <c r="G22" s="52">
        <v>1950</v>
      </c>
      <c r="H22" s="54">
        <f t="shared" si="0"/>
        <v>98943</v>
      </c>
    </row>
    <row r="23" spans="2:8" ht="14.25" thickTop="1" thickBot="1">
      <c r="B23" s="41">
        <v>19</v>
      </c>
      <c r="C23" s="50" t="s">
        <v>4</v>
      </c>
      <c r="D23" s="51" t="s">
        <v>9</v>
      </c>
      <c r="E23" s="52">
        <v>29</v>
      </c>
      <c r="F23" s="53" t="str">
        <f t="shared" si="1"/>
        <v>18%</v>
      </c>
      <c r="G23" s="52">
        <v>1020</v>
      </c>
      <c r="H23" s="54">
        <f t="shared" si="0"/>
        <v>34904.400000000001</v>
      </c>
    </row>
    <row r="24" spans="2:8" ht="14.25" thickTop="1" thickBot="1">
      <c r="B24" s="41">
        <v>20</v>
      </c>
      <c r="C24" s="47" t="s">
        <v>3</v>
      </c>
      <c r="D24" s="48" t="s">
        <v>10</v>
      </c>
      <c r="E24" s="49">
        <v>44</v>
      </c>
      <c r="F24" s="45" t="str">
        <f>IF(C24="Istok","15%","20%")</f>
        <v>15%</v>
      </c>
      <c r="G24" s="49">
        <v>1320</v>
      </c>
      <c r="H24" s="46">
        <f t="shared" si="0"/>
        <v>66792</v>
      </c>
    </row>
    <row r="25" spans="2:8" ht="14.25" thickTop="1" thickBot="1">
      <c r="B25" s="41">
        <v>21</v>
      </c>
      <c r="C25" s="47" t="s">
        <v>3</v>
      </c>
      <c r="D25" s="48" t="s">
        <v>12</v>
      </c>
      <c r="E25" s="49">
        <v>95</v>
      </c>
      <c r="F25" s="45" t="str">
        <f>IF(C25="Istok","15%","20%")</f>
        <v>15%</v>
      </c>
      <c r="G25" s="49">
        <v>780</v>
      </c>
      <c r="H25" s="46">
        <f t="shared" si="0"/>
        <v>85215</v>
      </c>
    </row>
    <row r="26" spans="2:8" ht="14.25" thickTop="1" thickBot="1">
      <c r="B26" s="41">
        <v>22</v>
      </c>
      <c r="C26" s="47" t="s">
        <v>3</v>
      </c>
      <c r="D26" s="48" t="s">
        <v>9</v>
      </c>
      <c r="E26" s="49">
        <v>95</v>
      </c>
      <c r="F26" s="45" t="str">
        <f>IF(C26="Istok","15%","20%")</f>
        <v>15%</v>
      </c>
      <c r="G26" s="49">
        <v>890</v>
      </c>
      <c r="H26" s="46">
        <f t="shared" si="0"/>
        <v>97232.499999999985</v>
      </c>
    </row>
    <row r="27" spans="2:8" ht="14.25" thickTop="1" thickBot="1">
      <c r="B27" s="41">
        <v>23</v>
      </c>
      <c r="C27" s="47" t="s">
        <v>3</v>
      </c>
      <c r="D27" s="48" t="s">
        <v>10</v>
      </c>
      <c r="E27" s="49">
        <v>16</v>
      </c>
      <c r="F27" s="45" t="str">
        <f>IF(C27="Istok","15%","20%")</f>
        <v>15%</v>
      </c>
      <c r="G27" s="49">
        <v>1320</v>
      </c>
      <c r="H27" s="46">
        <f t="shared" si="0"/>
        <v>24287.999999999996</v>
      </c>
    </row>
    <row r="28" spans="2:8" ht="14.25" thickTop="1" thickBot="1">
      <c r="B28" s="41">
        <v>24</v>
      </c>
      <c r="C28" s="47" t="s">
        <v>3</v>
      </c>
      <c r="D28" s="48" t="s">
        <v>12</v>
      </c>
      <c r="E28" s="49">
        <v>95</v>
      </c>
      <c r="F28" s="45" t="str">
        <f>IF(C28="Istok","15%","20%")</f>
        <v>15%</v>
      </c>
      <c r="G28" s="49">
        <v>780</v>
      </c>
      <c r="H28" s="46">
        <f t="shared" si="0"/>
        <v>85215</v>
      </c>
    </row>
    <row r="29" spans="2:8" ht="14.25" thickTop="1" thickBot="1">
      <c r="B29" s="41">
        <v>25</v>
      </c>
      <c r="C29" s="47" t="s">
        <v>3</v>
      </c>
      <c r="D29" s="48" t="s">
        <v>11</v>
      </c>
      <c r="E29" s="49">
        <v>78</v>
      </c>
      <c r="F29" s="45" t="str">
        <f>IF(C29="Istok","15%","20%")</f>
        <v>15%</v>
      </c>
      <c r="G29" s="49">
        <v>2680</v>
      </c>
      <c r="H29" s="46">
        <f t="shared" si="0"/>
        <v>240395.99999999997</v>
      </c>
    </row>
    <row r="30" spans="2:8" ht="14.25" thickTop="1" thickBot="1">
      <c r="B30" s="41">
        <v>26</v>
      </c>
      <c r="C30" s="50" t="s">
        <v>4</v>
      </c>
      <c r="D30" s="51" t="s">
        <v>8</v>
      </c>
      <c r="E30" s="52">
        <v>43</v>
      </c>
      <c r="F30" s="53" t="str">
        <f t="shared" si="1"/>
        <v>18%</v>
      </c>
      <c r="G30" s="52">
        <v>1950</v>
      </c>
      <c r="H30" s="54">
        <f t="shared" si="0"/>
        <v>98943</v>
      </c>
    </row>
    <row r="31" spans="2:8" ht="14.25" thickTop="1" thickBot="1">
      <c r="B31" s="41">
        <v>27</v>
      </c>
      <c r="C31" s="50" t="s">
        <v>4</v>
      </c>
      <c r="D31" s="51" t="s">
        <v>9</v>
      </c>
      <c r="E31" s="52">
        <v>29</v>
      </c>
      <c r="F31" s="53" t="str">
        <f t="shared" si="1"/>
        <v>18%</v>
      </c>
      <c r="G31" s="52">
        <v>1020</v>
      </c>
      <c r="H31" s="54">
        <f t="shared" si="0"/>
        <v>34904.400000000001</v>
      </c>
    </row>
    <row r="32" spans="2:8" ht="14.25" thickTop="1" thickBot="1">
      <c r="B32" s="41">
        <v>28</v>
      </c>
      <c r="C32" s="47" t="s">
        <v>3</v>
      </c>
      <c r="D32" s="48" t="s">
        <v>10</v>
      </c>
      <c r="E32" s="49">
        <v>16</v>
      </c>
      <c r="F32" s="45" t="str">
        <f>IF(C32="Istok","15%","20%")</f>
        <v>15%</v>
      </c>
      <c r="G32" s="49">
        <v>1320</v>
      </c>
      <c r="H32" s="46">
        <f t="shared" si="0"/>
        <v>24287.999999999996</v>
      </c>
    </row>
    <row r="33" spans="2:8" ht="14.25" thickTop="1" thickBot="1">
      <c r="B33" s="41">
        <v>29</v>
      </c>
      <c r="C33" s="47" t="s">
        <v>3</v>
      </c>
      <c r="D33" s="48" t="s">
        <v>12</v>
      </c>
      <c r="E33" s="49">
        <v>95</v>
      </c>
      <c r="F33" s="45" t="str">
        <f>IF(C33="Istok","15%","20%")</f>
        <v>15%</v>
      </c>
      <c r="G33" s="49">
        <v>780</v>
      </c>
      <c r="H33" s="46">
        <f t="shared" si="0"/>
        <v>85215</v>
      </c>
    </row>
    <row r="34" spans="2:8" ht="14.25" thickTop="1" thickBot="1">
      <c r="B34" s="41">
        <v>30</v>
      </c>
      <c r="C34" s="47" t="s">
        <v>3</v>
      </c>
      <c r="D34" s="48" t="s">
        <v>11</v>
      </c>
      <c r="E34" s="49">
        <v>49</v>
      </c>
      <c r="F34" s="45" t="str">
        <f>IF(C34="Istok","15%","20%")</f>
        <v>15%</v>
      </c>
      <c r="G34" s="49">
        <v>2680</v>
      </c>
      <c r="H34" s="46">
        <f t="shared" si="0"/>
        <v>151018</v>
      </c>
    </row>
    <row r="35" spans="2:8" ht="14.25" thickTop="1" thickBot="1">
      <c r="B35" s="41">
        <v>31</v>
      </c>
      <c r="C35" s="50" t="s">
        <v>4</v>
      </c>
      <c r="D35" s="51" t="s">
        <v>8</v>
      </c>
      <c r="E35" s="52">
        <v>43</v>
      </c>
      <c r="F35" s="53" t="str">
        <f t="shared" si="1"/>
        <v>18%</v>
      </c>
      <c r="G35" s="52">
        <v>1950</v>
      </c>
      <c r="H35" s="54">
        <f t="shared" si="0"/>
        <v>98943</v>
      </c>
    </row>
    <row r="36" spans="2:8" ht="14.25" thickTop="1" thickBot="1">
      <c r="B36" s="41">
        <v>32</v>
      </c>
      <c r="C36" s="50" t="s">
        <v>4</v>
      </c>
      <c r="D36" s="51" t="s">
        <v>9</v>
      </c>
      <c r="E36" s="52">
        <v>29</v>
      </c>
      <c r="F36" s="53" t="str">
        <f t="shared" si="1"/>
        <v>18%</v>
      </c>
      <c r="G36" s="52">
        <v>1020</v>
      </c>
      <c r="H36" s="54">
        <f t="shared" si="0"/>
        <v>34904.400000000001</v>
      </c>
    </row>
    <row r="37" spans="2:8" ht="14.25" thickTop="1" thickBot="1">
      <c r="B37" s="41">
        <v>33</v>
      </c>
      <c r="C37" s="50" t="s">
        <v>4</v>
      </c>
      <c r="D37" s="51" t="s">
        <v>10</v>
      </c>
      <c r="E37" s="52">
        <v>49</v>
      </c>
      <c r="F37" s="53" t="str">
        <f t="shared" si="1"/>
        <v>18%</v>
      </c>
      <c r="G37" s="52">
        <v>1500</v>
      </c>
      <c r="H37" s="54">
        <f t="shared" si="0"/>
        <v>86730</v>
      </c>
    </row>
    <row r="38" spans="2:8" ht="14.25" thickTop="1" thickBot="1">
      <c r="B38" s="41">
        <v>34</v>
      </c>
      <c r="C38" s="50" t="s">
        <v>4</v>
      </c>
      <c r="D38" s="51" t="s">
        <v>12</v>
      </c>
      <c r="E38" s="52">
        <v>56</v>
      </c>
      <c r="F38" s="53" t="str">
        <f t="shared" si="1"/>
        <v>18%</v>
      </c>
      <c r="G38" s="52">
        <v>890</v>
      </c>
      <c r="H38" s="54">
        <f t="shared" si="0"/>
        <v>58811.199999999997</v>
      </c>
    </row>
    <row r="39" spans="2:8" ht="14.25" thickTop="1" thickBot="1">
      <c r="B39" s="41">
        <v>35</v>
      </c>
      <c r="C39" s="55" t="s">
        <v>4</v>
      </c>
      <c r="D39" s="56" t="s">
        <v>11</v>
      </c>
      <c r="E39" s="57">
        <v>22</v>
      </c>
      <c r="F39" s="53" t="str">
        <f t="shared" si="1"/>
        <v>18%</v>
      </c>
      <c r="G39" s="57">
        <v>2900</v>
      </c>
      <c r="H39" s="54">
        <f t="shared" si="0"/>
        <v>75284</v>
      </c>
    </row>
    <row r="43" spans="2:8">
      <c r="C43" t="s">
        <v>17</v>
      </c>
    </row>
    <row r="44" spans="2:8" ht="13.5" thickBot="1">
      <c r="C44" s="21" t="s">
        <v>16</v>
      </c>
      <c r="D44" s="21"/>
      <c r="E44" s="21"/>
      <c r="F44" s="21"/>
      <c r="G44" s="21"/>
      <c r="H44" s="58">
        <f>DSUM(izvoz,7,C45:H46)</f>
        <v>749506</v>
      </c>
    </row>
    <row r="45" spans="2:8" ht="13.5" thickBot="1">
      <c r="B45" s="2" t="s">
        <v>27</v>
      </c>
      <c r="C45" s="2" t="s">
        <v>5</v>
      </c>
      <c r="D45" s="2" t="s">
        <v>0</v>
      </c>
      <c r="E45" s="2" t="s">
        <v>1</v>
      </c>
      <c r="F45" s="2" t="s">
        <v>6</v>
      </c>
      <c r="G45" s="2" t="s">
        <v>7</v>
      </c>
      <c r="H45" s="2" t="s">
        <v>2</v>
      </c>
    </row>
    <row r="46" spans="2:8">
      <c r="D46" t="s">
        <v>8</v>
      </c>
    </row>
    <row r="49" spans="2:8">
      <c r="C49" t="s">
        <v>18</v>
      </c>
    </row>
    <row r="50" spans="2:8" ht="13.5" thickBot="1">
      <c r="C50" s="21" t="s">
        <v>19</v>
      </c>
      <c r="D50" s="21"/>
      <c r="E50" s="21"/>
      <c r="F50" s="21"/>
      <c r="G50" s="21"/>
      <c r="H50" s="58">
        <f>DAVERAGE(izvoz,7,D51:D52)</f>
        <v>80814.366666666669</v>
      </c>
    </row>
    <row r="51" spans="2:8" ht="13.5" thickBot="1">
      <c r="B51" s="2" t="s">
        <v>27</v>
      </c>
      <c r="C51" s="2" t="s">
        <v>5</v>
      </c>
      <c r="D51" s="2" t="s">
        <v>0</v>
      </c>
      <c r="E51" s="2" t="s">
        <v>1</v>
      </c>
      <c r="F51" s="2" t="s">
        <v>6</v>
      </c>
      <c r="G51" s="2" t="s">
        <v>7</v>
      </c>
      <c r="H51" s="2" t="s">
        <v>2</v>
      </c>
    </row>
    <row r="52" spans="2:8">
      <c r="D52" t="s">
        <v>12</v>
      </c>
    </row>
    <row r="55" spans="2:8">
      <c r="C55" t="s">
        <v>23</v>
      </c>
    </row>
    <row r="56" spans="2:8" ht="13.5" thickBot="1">
      <c r="C56" s="21" t="s">
        <v>24</v>
      </c>
      <c r="D56" s="21"/>
      <c r="E56" s="21"/>
      <c r="F56" s="21"/>
      <c r="G56" s="21"/>
      <c r="H56" s="58">
        <f>DSUM(izvoz,7,C57:D58)</f>
        <v>291697.49999999994</v>
      </c>
    </row>
    <row r="57" spans="2:8" ht="13.5" thickBot="1">
      <c r="B57" s="2" t="s">
        <v>27</v>
      </c>
      <c r="C57" s="2" t="s">
        <v>5</v>
      </c>
      <c r="D57" s="2" t="s">
        <v>0</v>
      </c>
      <c r="E57" s="2" t="s">
        <v>1</v>
      </c>
      <c r="F57" s="2" t="s">
        <v>6</v>
      </c>
      <c r="G57" s="2" t="s">
        <v>7</v>
      </c>
      <c r="H57" s="2" t="s">
        <v>2</v>
      </c>
    </row>
    <row r="58" spans="2:8">
      <c r="C58" t="s">
        <v>3</v>
      </c>
      <c r="D58" t="s">
        <v>9</v>
      </c>
    </row>
    <row r="61" spans="2:8">
      <c r="C61" t="s">
        <v>28</v>
      </c>
    </row>
    <row r="62" spans="2:8" ht="13.5" thickBot="1">
      <c r="C62" s="21" t="s">
        <v>26</v>
      </c>
      <c r="D62" s="21"/>
      <c r="E62" s="21"/>
      <c r="F62" s="21"/>
      <c r="G62" s="21"/>
      <c r="H62" s="59">
        <f>DCOUNT(izvoz,4,B63:H64)</f>
        <v>15</v>
      </c>
    </row>
    <row r="63" spans="2:8" ht="13.5" thickBot="1">
      <c r="B63" s="2" t="s">
        <v>27</v>
      </c>
      <c r="C63" s="2" t="s">
        <v>5</v>
      </c>
      <c r="D63" s="2" t="s">
        <v>0</v>
      </c>
      <c r="E63" s="2" t="s">
        <v>1</v>
      </c>
      <c r="F63" s="2" t="s">
        <v>6</v>
      </c>
      <c r="G63" s="2" t="s">
        <v>7</v>
      </c>
      <c r="H63" s="2" t="s">
        <v>2</v>
      </c>
    </row>
    <row r="64" spans="2:8">
      <c r="C64" t="s">
        <v>4</v>
      </c>
      <c r="D64" t="s">
        <v>29</v>
      </c>
    </row>
    <row r="67" spans="2:8">
      <c r="C67" t="s">
        <v>30</v>
      </c>
    </row>
    <row r="68" spans="2:8" ht="13.5" thickBot="1">
      <c r="C68" s="21" t="s">
        <v>32</v>
      </c>
      <c r="D68" s="21"/>
      <c r="E68" s="21"/>
      <c r="F68" s="21"/>
      <c r="G68" s="21"/>
      <c r="H68" s="59">
        <f>DMAX(izvoz,4,B69:H70)</f>
        <v>22</v>
      </c>
    </row>
    <row r="69" spans="2:8" ht="13.5" thickBot="1">
      <c r="B69" s="2" t="s">
        <v>27</v>
      </c>
      <c r="C69" s="2" t="s">
        <v>5</v>
      </c>
      <c r="D69" s="2" t="s">
        <v>0</v>
      </c>
      <c r="E69" s="2" t="s">
        <v>1</v>
      </c>
      <c r="F69" s="2" t="s">
        <v>6</v>
      </c>
      <c r="G69" s="2" t="s">
        <v>7</v>
      </c>
      <c r="H69" s="2" t="s">
        <v>2</v>
      </c>
    </row>
    <row r="70" spans="2:8">
      <c r="C70" t="s">
        <v>4</v>
      </c>
      <c r="D70" t="s">
        <v>11</v>
      </c>
    </row>
    <row r="74" spans="2:8" ht="13.5" thickBot="1">
      <c r="C74" s="21" t="s">
        <v>35</v>
      </c>
      <c r="D74" s="21"/>
      <c r="E74" s="21"/>
      <c r="F74" s="21"/>
      <c r="G74" s="21"/>
      <c r="H74" s="58">
        <f>DSUM(izvoz,7,B75:H77)</f>
        <v>587853.90000000014</v>
      </c>
    </row>
    <row r="75" spans="2:8" ht="13.5" thickBot="1">
      <c r="B75" s="2" t="s">
        <v>27</v>
      </c>
      <c r="C75" s="2" t="s">
        <v>5</v>
      </c>
      <c r="D75" s="2" t="s">
        <v>0</v>
      </c>
      <c r="E75" s="2" t="s">
        <v>1</v>
      </c>
      <c r="F75" s="2" t="s">
        <v>6</v>
      </c>
      <c r="G75" s="2" t="s">
        <v>7</v>
      </c>
      <c r="H75" s="2" t="s">
        <v>2</v>
      </c>
    </row>
    <row r="76" spans="2:8">
      <c r="C76" t="s">
        <v>4</v>
      </c>
      <c r="D76" t="s">
        <v>10</v>
      </c>
    </row>
    <row r="77" spans="2:8">
      <c r="D77" t="s">
        <v>9</v>
      </c>
    </row>
    <row r="82" spans="6:6">
      <c r="F82" t="s">
        <v>33</v>
      </c>
    </row>
  </sheetData>
  <mergeCells count="7">
    <mergeCell ref="C62:G62"/>
    <mergeCell ref="C68:G68"/>
    <mergeCell ref="C74:G74"/>
    <mergeCell ref="D2:G2"/>
    <mergeCell ref="C44:G44"/>
    <mergeCell ref="C50:G50"/>
    <mergeCell ref="C56:G56"/>
  </mergeCells>
  <phoneticPr fontId="1" type="noConversion"/>
  <pageMargins left="0.48" right="0.52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Dfunkc</vt:lpstr>
      <vt:lpstr>zadatak</vt:lpstr>
      <vt:lpstr>rešenja</vt:lpstr>
      <vt:lpstr>izvoz</vt:lpstr>
    </vt:vector>
  </TitlesOfParts>
  <Company>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rale</dc:creator>
  <cp:lastModifiedBy>Corporate Edition</cp:lastModifiedBy>
  <cp:lastPrinted>2014-09-27T21:05:40Z</cp:lastPrinted>
  <dcterms:created xsi:type="dcterms:W3CDTF">2014-09-21T16:26:35Z</dcterms:created>
  <dcterms:modified xsi:type="dcterms:W3CDTF">2014-09-27T21:17:42Z</dcterms:modified>
</cp:coreProperties>
</file>